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VT 147 INTERREG BAVORSKO\1 výzva\"/>
    </mc:Choice>
  </mc:AlternateContent>
  <xr:revisionPtr revIDLastSave="0" documentId="13_ncr:1_{E8F20780-4B9F-412A-9B7F-6156084DD815}" xr6:coauthVersionLast="47" xr6:coauthVersionMax="47" xr10:uidLastSave="{00000000-0000-0000-0000-000000000000}"/>
  <bookViews>
    <workbookView xWindow="2445" yWindow="1305" windowWidth="25890" windowHeight="1599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9" i="1" l="1"/>
  <c r="S10" i="1"/>
  <c r="S9" i="1" l="1"/>
  <c r="S11" i="1"/>
  <c r="T11" i="1"/>
  <c r="P9" i="1"/>
  <c r="P11" i="1"/>
  <c r="S7" i="1"/>
  <c r="T7" i="1"/>
  <c r="P7" i="1"/>
  <c r="P8" i="1" l="1"/>
  <c r="Q14" i="1" s="1"/>
  <c r="S8" i="1" l="1"/>
  <c r="R14" i="1" s="1"/>
  <c r="T8" i="1"/>
</calcChain>
</file>

<file path=xl/sharedStrings.xml><?xml version="1.0" encoding="utf-8"?>
<sst xmlns="http://schemas.openxmlformats.org/spreadsheetml/2006/main" count="63" uniqueCount="54">
  <si>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</si>
  <si>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</si>
  <si>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</si>
  <si>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</si>
  <si>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</si>
  <si>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</si>
  <si>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</si>
  <si>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</si>
  <si>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</si>
  <si>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</si>
  <si>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</si>
  <si>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</si>
  <si>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30231310-3 - Ploché monitory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</si>
  <si>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</si>
  <si>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</si>
  <si>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</si>
  <si>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</si>
  <si>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</si>
  <si>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</si>
  <si>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</si>
  <si>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</si>
  <si>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</si>
  <si>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</si>
  <si>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</si>
  <si>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</si>
  <si>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</si>
  <si>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</si>
  <si>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</si>
  <si>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</si>
  <si>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</si>
  <si>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</si>
  <si>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21 dní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</si>
  <si>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</si>
  <si>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</si>
  <si>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</si>
  <si>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</si>
  <si>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Samostatná faktura</t>
  </si>
  <si>
    <t>Název projektu: Prevence poruch pánevního dna 3PD
Číslo projektu: BYCZ01-014
Program INTERREG Bavorsko – Česko 2021 – 2027</t>
  </si>
  <si>
    <t>Teslova 5b, 
301 00 Plzeň,
Nové technologie – výzkumné centrum - Biomechanické modely lidského těla,
budova C - místnost TC 231</t>
  </si>
  <si>
    <t>Pouzdro pro tablet Samsung Galaxy Tab S10 FE</t>
  </si>
  <si>
    <t>Nabíječka pro tablet Samsung Galaxy Tab S10 FE</t>
  </si>
  <si>
    <t>Pouzdro pro tablet 10,9" Samsung Galaxy Tab S10 FE včetně přihrádky pro dotykové pero.
Odolné silikonové pouzdro s řádně odlitou oblastí pro tlačítka a výřezy pro porty a fotoaparát.
Kryt ve tvaru harmoniky.
Pouzdro může sloužit také jako stojánek pro pohodlnější používání zařízení.
Hmotnost max. 0,29 kg.
Barva se preferuje černá.
Vyhrazená přihrádka v pouzdru (úložný prostor) pro dotykové pero.</t>
  </si>
  <si>
    <t>Nabíječka do sítě s podporou rychlého nabíjení pro tablet  10,9" Samsung Galaxy Tab S10 FE.
USB-C.
Celkový výkon min.  45W.
Přepěťová ochrana.</t>
  </si>
  <si>
    <t>Mgr. Gabriela Straková,
Tel.: 37763 4823,
605 734 671</t>
  </si>
  <si>
    <t xml:space="preserve">Příloha č. 2 Kupní smlouvy - technická specifikace
Výpočetní technika (III.) 147 - 2025 </t>
  </si>
  <si>
    <t>Mgr. Šárka Mudrová, 
Tel.: 37763 8603,
 725 807 715</t>
  </si>
  <si>
    <t>Univerzitní 14, 
301 00 Plzeň,
Ústav tělesné výchovy a sportu,
místnost UT 207</t>
  </si>
  <si>
    <t>Záruka na zboží 5 let NBD on-site.</t>
  </si>
  <si>
    <t>Stolní PC včetně klávesnice a myši</t>
  </si>
  <si>
    <t>Procesor: min. 14 jader, výkon min. 31 800 bodů dle CPU passmark.
SSD Disk: min 500GB, rozhraní M.2 PCIe NVMe.
Paměť: min. 32GB RAM DDR5.
VGA: min. 4GB, výkon: min. 5 800 bodů dle g3d passmark, výstupy: min. 2x DP.
Case: provedení SFF.
Porty: čelní min. 2x USB 2.0, 1x USB 3.2 type-C, 1x USB 3.2 Type-A, 1x Universal Audio Jack; 
             zadní min. 2x USB 2.0, 2x USB 3.2, 1x RJ-45.
Zdroj: alespoň 300W, Certifikace 80 Platinum.
Včetně klávesnice a myši.
Záruka 5 let NBD on-site.</t>
  </si>
  <si>
    <t>Operační systém Windows 11 Pro, předinstalovaný (nesmí to být licence typu K12 (EDU)).
OS Windows požadujeme z důvodu kompatibility s interními aplikacemi ZČU (Stag, Magion,...).</t>
  </si>
  <si>
    <t>Monitor 23,8"</t>
  </si>
  <si>
    <t>Monitor: 23,8",
rozlišení: 1920 x 1080, 
panel: IPS, flicker-free, LED podsvícení, nastavitelná výška, pivot, matný nebo antireflexní, 
rozhraní: 1x HDMI, 1x DP, 1x VGA, 3x USB 3.2 Type-A, 1x USB 3.2 Type-C.
Záruka: 3 roky on-site.</t>
  </si>
  <si>
    <t>Záruka na zboží 3 roky on-site.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</si>
</sst>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7" fillId="0" borderId="0"/>
    <xf numFmtId="0" fontId="8" fillId="0" borderId="0"/>
    <xf numFmtId="0" fontId="25" fillId="0" borderId="0" applyNumberFormat="0" applyFill="0" applyBorder="0" applyAlignment="0" applyProtection="0"/>
  </cellStyleXfs>
  <cellXfs count="149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5" xfId="0" applyNumberForma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left" vertical="center" wrapText="1" indent="1"/>
    </xf>
    <xf numFmtId="0" fontId="23" fillId="4" borderId="16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2" fillId="6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left" vertical="center" wrapText="1" indent="1"/>
    </xf>
    <xf numFmtId="0" fontId="23" fillId="4" borderId="18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12" fillId="6" borderId="19" xfId="0" applyFont="1" applyFill="1" applyBorder="1" applyAlignment="1" applyProtection="1">
      <alignment horizontal="center" vertical="center" wrapText="1"/>
    </xf>
    <xf numFmtId="0" fontId="4" fillId="6" borderId="19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6" fillId="3" borderId="19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left" vertical="center" wrapText="1" indent="1"/>
    </xf>
    <xf numFmtId="0" fontId="3" fillId="6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23" fillId="4" borderId="19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0" fontId="12" fillId="6" borderId="22" xfId="0" applyFont="1" applyFill="1" applyBorder="1" applyAlignment="1" applyProtection="1">
      <alignment horizontal="center" vertical="center" wrapText="1"/>
    </xf>
    <xf numFmtId="0" fontId="3" fillId="6" borderId="19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7" fillId="3" borderId="22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3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12" fillId="6" borderId="14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6" fillId="3" borderId="12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/>
    </xf>
    <xf numFmtId="0" fontId="21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18" xfId="0" applyFont="1" applyFill="1" applyBorder="1" applyAlignment="1" applyProtection="1">
      <alignment horizontal="left" vertical="center" wrapText="1" indent="1"/>
      <protection locked="0"/>
    </xf>
    <xf numFmtId="0" fontId="13" fillId="4" borderId="23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23" fillId="4" borderId="23" xfId="0" applyFont="1" applyFill="1" applyBorder="1" applyAlignment="1" applyProtection="1">
      <alignment horizontal="center" vertical="center" wrapText="1"/>
      <protection locked="0"/>
    </xf>
    <xf numFmtId="0" fontId="23" fillId="4" borderId="14" xfId="0" applyFont="1" applyFill="1" applyBorder="1" applyAlignment="1" applyProtection="1">
      <alignment horizontal="center" vertical="center" wrapTex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5"/>
  <sheetViews>
    <sheetView tabSelected="1" topLeftCell="A5" zoomScale="68" zoomScaleNormal="68" workbookViewId="0">
      <selection activeCell="H11" sqref="H11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36" customWidth="1"/>
    <col min="5" max="5" width="10.5703125" style="22" customWidth="1"/>
    <col min="6" max="6" width="112.42578125" style="4" customWidth="1"/>
    <col min="7" max="7" width="35.85546875" style="6" customWidth="1"/>
    <col min="8" max="8" width="27.42578125" style="6" customWidth="1"/>
    <col min="9" max="9" width="22.85546875" style="6" customWidth="1"/>
    <col min="10" max="10" width="14" style="4" bestFit="1" customWidth="1"/>
    <col min="11" max="11" width="57.7109375" style="1" customWidth="1"/>
    <col min="12" max="12" width="36.5703125" style="1" customWidth="1"/>
    <col min="13" max="13" width="29.140625" style="1" customWidth="1"/>
    <col min="14" max="14" width="37" style="6" customWidth="1"/>
    <col min="15" max="15" width="27.28515625" style="6" customWidth="1"/>
    <col min="16" max="16" width="19.570312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3.85546875" style="17" customWidth="1"/>
    <col min="23" max="16384" width="9.140625" style="1"/>
  </cols>
  <sheetData>
    <row r="1" spans="1:22" ht="40.9" customHeight="1" x14ac:dyDescent="0.25">
      <c r="B1" s="2" t="s">
        <v>44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29</v>
      </c>
      <c r="H6" s="31" t="s">
        <v>34</v>
      </c>
      <c r="I6" s="32" t="s">
        <v>17</v>
      </c>
      <c r="J6" s="29" t="s">
        <v>18</v>
      </c>
      <c r="K6" s="29" t="s">
        <v>32</v>
      </c>
      <c r="L6" s="33" t="s">
        <v>19</v>
      </c>
      <c r="M6" s="34" t="s">
        <v>20</v>
      </c>
      <c r="N6" s="33" t="s">
        <v>21</v>
      </c>
      <c r="O6" s="29" t="s">
        <v>27</v>
      </c>
      <c r="P6" s="33" t="s">
        <v>22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23</v>
      </c>
      <c r="V6" s="33" t="s">
        <v>24</v>
      </c>
    </row>
    <row r="7" spans="1:22" ht="143.25" customHeight="1" thickTop="1" x14ac:dyDescent="0.25">
      <c r="A7" s="37"/>
      <c r="B7" s="38">
        <v>1</v>
      </c>
      <c r="C7" s="39" t="s">
        <v>39</v>
      </c>
      <c r="D7" s="40">
        <v>1</v>
      </c>
      <c r="E7" s="41" t="s">
        <v>30</v>
      </c>
      <c r="F7" s="42" t="s">
        <v>41</v>
      </c>
      <c r="G7" s="137"/>
      <c r="H7" s="43" t="s">
        <v>35</v>
      </c>
      <c r="I7" s="44" t="s">
        <v>36</v>
      </c>
      <c r="J7" s="45" t="s">
        <v>33</v>
      </c>
      <c r="K7" s="46" t="s">
        <v>37</v>
      </c>
      <c r="L7" s="47"/>
      <c r="M7" s="48" t="s">
        <v>43</v>
      </c>
      <c r="N7" s="48" t="s">
        <v>38</v>
      </c>
      <c r="O7" s="49" t="s">
        <v>31</v>
      </c>
      <c r="P7" s="50">
        <f>D7*Q7</f>
        <v>500</v>
      </c>
      <c r="Q7" s="51">
        <v>500</v>
      </c>
      <c r="R7" s="144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13</v>
      </c>
    </row>
    <row r="8" spans="1:22" ht="92.25" customHeight="1" thickBot="1" x14ac:dyDescent="0.3">
      <c r="A8" s="37"/>
      <c r="B8" s="56">
        <v>2</v>
      </c>
      <c r="C8" s="57" t="s">
        <v>40</v>
      </c>
      <c r="D8" s="58">
        <v>1</v>
      </c>
      <c r="E8" s="59" t="s">
        <v>30</v>
      </c>
      <c r="F8" s="60" t="s">
        <v>42</v>
      </c>
      <c r="G8" s="138"/>
      <c r="H8" s="61" t="s">
        <v>35</v>
      </c>
      <c r="I8" s="62"/>
      <c r="J8" s="63"/>
      <c r="K8" s="62"/>
      <c r="L8" s="64"/>
      <c r="M8" s="65"/>
      <c r="N8" s="65"/>
      <c r="O8" s="66"/>
      <c r="P8" s="67">
        <f>D8*Q8</f>
        <v>660</v>
      </c>
      <c r="Q8" s="68">
        <v>660</v>
      </c>
      <c r="R8" s="145"/>
      <c r="S8" s="69">
        <f>D8*R8</f>
        <v>0</v>
      </c>
      <c r="T8" s="70" t="str">
        <f t="shared" ref="T8" si="1">IF(ISNUMBER(R8), IF(R8&gt;Q8,"NEVYHOVUJE","VYHOVUJE")," ")</f>
        <v xml:space="preserve"> </v>
      </c>
      <c r="U8" s="71"/>
      <c r="V8" s="72"/>
    </row>
    <row r="9" spans="1:22" ht="187.5" customHeight="1" x14ac:dyDescent="0.25">
      <c r="A9" s="37"/>
      <c r="B9" s="73">
        <v>3</v>
      </c>
      <c r="C9" s="74" t="s">
        <v>48</v>
      </c>
      <c r="D9" s="75">
        <v>1</v>
      </c>
      <c r="E9" s="76" t="s">
        <v>30</v>
      </c>
      <c r="F9" s="77" t="s">
        <v>49</v>
      </c>
      <c r="G9" s="139"/>
      <c r="H9" s="142"/>
      <c r="I9" s="74" t="s">
        <v>36</v>
      </c>
      <c r="J9" s="74" t="s">
        <v>35</v>
      </c>
      <c r="K9" s="44"/>
      <c r="L9" s="47" t="s">
        <v>47</v>
      </c>
      <c r="M9" s="78" t="s">
        <v>45</v>
      </c>
      <c r="N9" s="78" t="s">
        <v>46</v>
      </c>
      <c r="O9" s="49" t="s">
        <v>31</v>
      </c>
      <c r="P9" s="79">
        <f>D9*Q9</f>
        <v>26000</v>
      </c>
      <c r="Q9" s="80">
        <v>26000</v>
      </c>
      <c r="R9" s="146"/>
      <c r="S9" s="81">
        <f>D9*R9</f>
        <v>0</v>
      </c>
      <c r="T9" s="82" t="str">
        <f>IF(R9+R10, IF(R9+R10&gt;Q9,"NEVYHOVUJE","VYHOVUJE")," ")</f>
        <v xml:space="preserve"> </v>
      </c>
      <c r="U9" s="54"/>
      <c r="V9" s="55" t="s">
        <v>11</v>
      </c>
    </row>
    <row r="10" spans="1:22" ht="57.75" customHeight="1" x14ac:dyDescent="0.25">
      <c r="A10" s="37"/>
      <c r="B10" s="83"/>
      <c r="C10" s="84"/>
      <c r="D10" s="85"/>
      <c r="E10" s="86"/>
      <c r="F10" s="87" t="s">
        <v>50</v>
      </c>
      <c r="G10" s="140"/>
      <c r="H10" s="88" t="s">
        <v>35</v>
      </c>
      <c r="I10" s="89"/>
      <c r="J10" s="89"/>
      <c r="K10" s="62"/>
      <c r="L10" s="90"/>
      <c r="M10" s="91"/>
      <c r="N10" s="91"/>
      <c r="O10" s="66"/>
      <c r="P10" s="92"/>
      <c r="Q10" s="93"/>
      <c r="R10" s="147"/>
      <c r="S10" s="94">
        <f>D9*R10</f>
        <v>0</v>
      </c>
      <c r="T10" s="95"/>
      <c r="U10" s="71"/>
      <c r="V10" s="96"/>
    </row>
    <row r="11" spans="1:22" ht="111" customHeight="1" thickBot="1" x14ac:dyDescent="0.3">
      <c r="A11" s="37"/>
      <c r="B11" s="97">
        <v>4</v>
      </c>
      <c r="C11" s="98" t="s">
        <v>51</v>
      </c>
      <c r="D11" s="99">
        <v>2</v>
      </c>
      <c r="E11" s="100" t="s">
        <v>30</v>
      </c>
      <c r="F11" s="101" t="s">
        <v>52</v>
      </c>
      <c r="G11" s="141"/>
      <c r="H11" s="143"/>
      <c r="I11" s="102"/>
      <c r="J11" s="102"/>
      <c r="K11" s="103"/>
      <c r="L11" s="104" t="s">
        <v>53</v>
      </c>
      <c r="M11" s="105"/>
      <c r="N11" s="105"/>
      <c r="O11" s="106"/>
      <c r="P11" s="107">
        <f>D11*Q11</f>
        <v>7400</v>
      </c>
      <c r="Q11" s="108">
        <v>3700</v>
      </c>
      <c r="R11" s="148"/>
      <c r="S11" s="109">
        <f>D11*R11</f>
        <v>0</v>
      </c>
      <c r="T11" s="110" t="str">
        <f t="shared" ref="T11" si="2">IF(ISNUMBER(R11), IF(R11&gt;Q11,"NEVYHOVUJE","VYHOVUJE")," ")</f>
        <v xml:space="preserve"> </v>
      </c>
      <c r="U11" s="111"/>
      <c r="V11" s="112" t="s">
        <v>12</v>
      </c>
    </row>
    <row r="12" spans="1:22" ht="17.45" customHeight="1" thickTop="1" thickBot="1" x14ac:dyDescent="0.3">
      <c r="B12" s="113"/>
      <c r="C12" s="1"/>
      <c r="D12" s="1"/>
      <c r="E12" s="1"/>
      <c r="F12" s="1"/>
      <c r="G12" s="1"/>
      <c r="H12" s="1"/>
      <c r="I12" s="1"/>
      <c r="J12" s="1"/>
      <c r="N12" s="1"/>
      <c r="O12" s="1"/>
      <c r="P12" s="1"/>
    </row>
    <row r="13" spans="1:22" ht="51.75" customHeight="1" thickTop="1" thickBot="1" x14ac:dyDescent="0.3">
      <c r="B13" s="114" t="s">
        <v>26</v>
      </c>
      <c r="C13" s="114"/>
      <c r="D13" s="114"/>
      <c r="E13" s="114"/>
      <c r="F13" s="114"/>
      <c r="G13" s="114"/>
      <c r="H13" s="115"/>
      <c r="I13" s="115"/>
      <c r="J13" s="116"/>
      <c r="K13" s="116"/>
      <c r="L13" s="27"/>
      <c r="M13" s="27"/>
      <c r="N13" s="27"/>
      <c r="O13" s="117"/>
      <c r="P13" s="117"/>
      <c r="Q13" s="118" t="s">
        <v>9</v>
      </c>
      <c r="R13" s="119" t="s">
        <v>10</v>
      </c>
      <c r="S13" s="120"/>
      <c r="T13" s="121"/>
      <c r="U13" s="122"/>
      <c r="V13" s="123"/>
    </row>
    <row r="14" spans="1:22" ht="50.45" customHeight="1" thickTop="1" thickBot="1" x14ac:dyDescent="0.3">
      <c r="B14" s="124" t="s">
        <v>25</v>
      </c>
      <c r="C14" s="124"/>
      <c r="D14" s="124"/>
      <c r="E14" s="124"/>
      <c r="F14" s="124"/>
      <c r="G14" s="124"/>
      <c r="H14" s="124"/>
      <c r="I14" s="125"/>
      <c r="L14" s="7"/>
      <c r="M14" s="7"/>
      <c r="N14" s="7"/>
      <c r="O14" s="126"/>
      <c r="P14" s="126"/>
      <c r="Q14" s="127">
        <f>SUM(P7:P11)</f>
        <v>34560</v>
      </c>
      <c r="R14" s="128">
        <f>SUM(S7:S11)</f>
        <v>0</v>
      </c>
      <c r="S14" s="129"/>
      <c r="T14" s="130"/>
    </row>
    <row r="15" spans="1:22" ht="15.75" thickTop="1" x14ac:dyDescent="0.25">
      <c r="B15" s="131" t="s">
        <v>28</v>
      </c>
      <c r="C15" s="131"/>
      <c r="D15" s="131"/>
      <c r="E15" s="131"/>
      <c r="F15" s="131"/>
      <c r="G15" s="131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32"/>
      <c r="C16" s="132"/>
      <c r="D16" s="132"/>
      <c r="E16" s="132"/>
      <c r="F16" s="132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32"/>
      <c r="C17" s="132"/>
      <c r="D17" s="132"/>
      <c r="E17" s="132"/>
      <c r="F17" s="132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33"/>
      <c r="C18" s="134"/>
      <c r="D18" s="134"/>
      <c r="E18" s="134"/>
      <c r="F18" s="134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C19" s="116"/>
      <c r="D19" s="135"/>
      <c r="E19" s="116"/>
      <c r="F19" s="116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16"/>
      <c r="D20" s="135"/>
      <c r="E20" s="116"/>
      <c r="F20" s="116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16"/>
      <c r="D21" s="135"/>
      <c r="E21" s="116"/>
      <c r="F21" s="116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16"/>
      <c r="D22" s="135"/>
      <c r="E22" s="116"/>
      <c r="F22" s="116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16"/>
      <c r="D23" s="135"/>
      <c r="E23" s="116"/>
      <c r="F23" s="116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16"/>
      <c r="D24" s="135"/>
      <c r="E24" s="116"/>
      <c r="F24" s="116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16"/>
      <c r="D25" s="135"/>
      <c r="E25" s="116"/>
      <c r="F25" s="116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16"/>
      <c r="D26" s="135"/>
      <c r="E26" s="116"/>
      <c r="F26" s="116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16"/>
      <c r="D27" s="135"/>
      <c r="E27" s="116"/>
      <c r="F27" s="116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16"/>
      <c r="D28" s="135"/>
      <c r="E28" s="116"/>
      <c r="F28" s="116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16"/>
      <c r="D29" s="135"/>
      <c r="E29" s="116"/>
      <c r="F29" s="116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16"/>
      <c r="D30" s="135"/>
      <c r="E30" s="116"/>
      <c r="F30" s="116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16"/>
      <c r="D31" s="135"/>
      <c r="E31" s="116"/>
      <c r="F31" s="116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16"/>
      <c r="D32" s="135"/>
      <c r="E32" s="116"/>
      <c r="F32" s="116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16"/>
      <c r="D33" s="135"/>
      <c r="E33" s="116"/>
      <c r="F33" s="116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16"/>
      <c r="D34" s="135"/>
      <c r="E34" s="116"/>
      <c r="F34" s="116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16"/>
      <c r="D35" s="135"/>
      <c r="E35" s="116"/>
      <c r="F35" s="116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16"/>
      <c r="D36" s="135"/>
      <c r="E36" s="116"/>
      <c r="F36" s="116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16"/>
      <c r="D37" s="135"/>
      <c r="E37" s="116"/>
      <c r="F37" s="116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16"/>
      <c r="D38" s="135"/>
      <c r="E38" s="116"/>
      <c r="F38" s="116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16"/>
      <c r="D39" s="135"/>
      <c r="E39" s="116"/>
      <c r="F39" s="116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16"/>
      <c r="D40" s="135"/>
      <c r="E40" s="116"/>
      <c r="F40" s="116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16"/>
      <c r="D41" s="135"/>
      <c r="E41" s="116"/>
      <c r="F41" s="116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16"/>
      <c r="D42" s="135"/>
      <c r="E42" s="116"/>
      <c r="F42" s="116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16"/>
      <c r="D43" s="135"/>
      <c r="E43" s="116"/>
      <c r="F43" s="116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16"/>
      <c r="D44" s="135"/>
      <c r="E44" s="116"/>
      <c r="F44" s="116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16"/>
      <c r="D45" s="135"/>
      <c r="E45" s="116"/>
      <c r="F45" s="116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16"/>
      <c r="D46" s="135"/>
      <c r="E46" s="116"/>
      <c r="F46" s="116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16"/>
      <c r="D47" s="135"/>
      <c r="E47" s="116"/>
      <c r="F47" s="116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16"/>
      <c r="D48" s="135"/>
      <c r="E48" s="116"/>
      <c r="F48" s="116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16"/>
      <c r="D49" s="135"/>
      <c r="E49" s="116"/>
      <c r="F49" s="116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16"/>
      <c r="D50" s="135"/>
      <c r="E50" s="116"/>
      <c r="F50" s="116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16"/>
      <c r="D51" s="135"/>
      <c r="E51" s="116"/>
      <c r="F51" s="116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16"/>
      <c r="D52" s="135"/>
      <c r="E52" s="116"/>
      <c r="F52" s="116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16"/>
      <c r="D53" s="135"/>
      <c r="E53" s="116"/>
      <c r="F53" s="116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16"/>
      <c r="D54" s="135"/>
      <c r="E54" s="116"/>
      <c r="F54" s="116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16"/>
      <c r="D55" s="135"/>
      <c r="E55" s="116"/>
      <c r="F55" s="116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16"/>
      <c r="D56" s="135"/>
      <c r="E56" s="116"/>
      <c r="F56" s="116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16"/>
      <c r="D57" s="135"/>
      <c r="E57" s="116"/>
      <c r="F57" s="116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16"/>
      <c r="D58" s="135"/>
      <c r="E58" s="116"/>
      <c r="F58" s="116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16"/>
      <c r="D59" s="135"/>
      <c r="E59" s="116"/>
      <c r="F59" s="116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16"/>
      <c r="D60" s="135"/>
      <c r="E60" s="116"/>
      <c r="F60" s="116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16"/>
      <c r="D61" s="135"/>
      <c r="E61" s="116"/>
      <c r="F61" s="116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16"/>
      <c r="D62" s="135"/>
      <c r="E62" s="116"/>
      <c r="F62" s="116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16"/>
      <c r="D63" s="135"/>
      <c r="E63" s="116"/>
      <c r="F63" s="116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16"/>
      <c r="D64" s="135"/>
      <c r="E64" s="116"/>
      <c r="F64" s="116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16"/>
      <c r="D65" s="135"/>
      <c r="E65" s="116"/>
      <c r="F65" s="116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16"/>
      <c r="D66" s="135"/>
      <c r="E66" s="116"/>
      <c r="F66" s="116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16"/>
      <c r="D67" s="135"/>
      <c r="E67" s="116"/>
      <c r="F67" s="116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16"/>
      <c r="D68" s="135"/>
      <c r="E68" s="116"/>
      <c r="F68" s="116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16"/>
      <c r="D69" s="135"/>
      <c r="E69" s="116"/>
      <c r="F69" s="116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16"/>
      <c r="D70" s="135"/>
      <c r="E70" s="116"/>
      <c r="F70" s="116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16"/>
      <c r="D71" s="135"/>
      <c r="E71" s="116"/>
      <c r="F71" s="116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16"/>
      <c r="D72" s="135"/>
      <c r="E72" s="116"/>
      <c r="F72" s="116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16"/>
      <c r="D73" s="135"/>
      <c r="E73" s="116"/>
      <c r="F73" s="116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16"/>
      <c r="D74" s="135"/>
      <c r="E74" s="116"/>
      <c r="F74" s="116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16"/>
      <c r="D75" s="135"/>
      <c r="E75" s="116"/>
      <c r="F75" s="116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16"/>
      <c r="D76" s="135"/>
      <c r="E76" s="116"/>
      <c r="F76" s="116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16"/>
      <c r="D77" s="135"/>
      <c r="E77" s="116"/>
      <c r="F77" s="116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16"/>
      <c r="D78" s="135"/>
      <c r="E78" s="116"/>
      <c r="F78" s="116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16"/>
      <c r="D79" s="135"/>
      <c r="E79" s="116"/>
      <c r="F79" s="116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16"/>
      <c r="D80" s="135"/>
      <c r="E80" s="116"/>
      <c r="F80" s="116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16"/>
      <c r="D81" s="135"/>
      <c r="E81" s="116"/>
      <c r="F81" s="116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16"/>
      <c r="D82" s="135"/>
      <c r="E82" s="116"/>
      <c r="F82" s="116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16"/>
      <c r="D83" s="135"/>
      <c r="E83" s="116"/>
      <c r="F83" s="116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16"/>
      <c r="D84" s="135"/>
      <c r="E84" s="116"/>
      <c r="F84" s="116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16"/>
      <c r="D85" s="135"/>
      <c r="E85" s="116"/>
      <c r="F85" s="116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16"/>
      <c r="D86" s="135"/>
      <c r="E86" s="116"/>
      <c r="F86" s="116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16"/>
      <c r="D87" s="135"/>
      <c r="E87" s="116"/>
      <c r="F87" s="116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16"/>
      <c r="D88" s="135"/>
      <c r="E88" s="116"/>
      <c r="F88" s="116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16"/>
      <c r="D89" s="135"/>
      <c r="E89" s="116"/>
      <c r="F89" s="116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16"/>
      <c r="D90" s="135"/>
      <c r="E90" s="116"/>
      <c r="F90" s="116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16"/>
      <c r="D91" s="135"/>
      <c r="E91" s="116"/>
      <c r="F91" s="116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16"/>
      <c r="D92" s="135"/>
      <c r="E92" s="116"/>
      <c r="F92" s="116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16"/>
      <c r="D93" s="135"/>
      <c r="E93" s="116"/>
      <c r="F93" s="116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16"/>
      <c r="D94" s="135"/>
      <c r="E94" s="116"/>
      <c r="F94" s="116"/>
      <c r="G94" s="16"/>
      <c r="H94" s="16"/>
      <c r="I94" s="11"/>
      <c r="J94" s="11"/>
      <c r="K94" s="11"/>
      <c r="L94" s="11"/>
      <c r="M94" s="11"/>
      <c r="N94" s="17"/>
      <c r="O94" s="17"/>
      <c r="P94" s="17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</sheetData>
  <sheetProtection algorithmName="SHA-512" hashValue="8v/6H0RlwHFtgsEt1ydDc5jRe9a1Q7zxoTonAxCtBYxCcQA2mBERd/Wy5yrqU7rhjMUu2gVzmki+uDBvBf/nsw==" saltValue="9mLEtpQ1DuAaiNzyUMBJUQ==" spinCount="100000" sheet="1" objects="1" scenarios="1"/>
  <mergeCells count="32">
    <mergeCell ref="B9:B10"/>
    <mergeCell ref="C9:C10"/>
    <mergeCell ref="D9:D10"/>
    <mergeCell ref="E9:E10"/>
    <mergeCell ref="L9:L10"/>
    <mergeCell ref="I9:I11"/>
    <mergeCell ref="J9:J11"/>
    <mergeCell ref="K9:K11"/>
    <mergeCell ref="M9:M11"/>
    <mergeCell ref="N9:N11"/>
    <mergeCell ref="P9:P10"/>
    <mergeCell ref="Q9:Q10"/>
    <mergeCell ref="T9:T10"/>
    <mergeCell ref="V9:V10"/>
    <mergeCell ref="O9:O11"/>
    <mergeCell ref="U9:U11"/>
    <mergeCell ref="B15:G15"/>
    <mergeCell ref="R14:T14"/>
    <mergeCell ref="R13:T13"/>
    <mergeCell ref="B13:G13"/>
    <mergeCell ref="B14:H14"/>
    <mergeCell ref="U7:U8"/>
    <mergeCell ref="V7:V8"/>
    <mergeCell ref="B1:D1"/>
    <mergeCell ref="G5:H5"/>
    <mergeCell ref="I7:I8"/>
    <mergeCell ref="J7:J8"/>
    <mergeCell ref="O7:O8"/>
    <mergeCell ref="K7:K8"/>
    <mergeCell ref="L7:L8"/>
    <mergeCell ref="M7:M8"/>
    <mergeCell ref="N7:N8"/>
  </mergeCells>
  <conditionalFormatting sqref="G7:H11 R7:R11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1">
    <cfRule type="notContainsBlanks" dxfId="2" priority="78">
      <formula>LEN(TRIM(G7))&gt;0</formula>
    </cfRule>
  </conditionalFormatting>
  <conditionalFormatting sqref="T7:T9 T11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9 E11" xr:uid="{349A6282-9232-40B5-B155-0C95E3B5B228}">
      <formula1>"ks,bal,sada,m,"</formula1>
    </dataValidation>
    <dataValidation type="list" allowBlank="1" showInputMessage="1" showErrorMessage="1" sqref="J7" xr:uid="{79AB9432-8269-4998-BAF3-7C95E033E374}">
      <formula1>"ANO,NE"</formula1>
    </dataValidation>
  </dataValidations>
  <hyperlinks>
    <hyperlink ref="H6" location="'Výpočetní technika'!B14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4" orientation="landscape" r:id="rId1"/>
  <ignoredErrors>
    <ignoredError sqref="S10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2025-07-30T07:38:09Z</cp:lastPrinted>
  <dcterms:created xsi:type="dcterms:W3CDTF">2014-03-05T12:43:32Z</dcterms:created>
  <dcterms:modified xsi:type="dcterms:W3CDTF">2025-08-21T11:44:35Z</dcterms:modified>
</cp:coreProperties>
</file>